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37E9B29-07CB-4F4A-8CA6-8A1AF8866163}" xr6:coauthVersionLast="47" xr6:coauthVersionMax="47" xr10:uidLastSave="{00000000-0000-0000-0000-000000000000}"/>
  <bookViews>
    <workbookView xWindow="-108" yWindow="-108" windowWidth="23256" windowHeight="13896" xr2:uid="{E0563EE1-1521-4106-AC8B-86BE00ED8B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F44" i="1"/>
  <c r="C32" i="1"/>
  <c r="B32" i="1"/>
  <c r="D32" i="1" s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B6" i="1"/>
</calcChain>
</file>

<file path=xl/sharedStrings.xml><?xml version="1.0" encoding="utf-8"?>
<sst xmlns="http://schemas.openxmlformats.org/spreadsheetml/2006/main" count="83" uniqueCount="82">
  <si>
    <t>Harps Mill Woods HOA Budget</t>
  </si>
  <si>
    <t>As of 8/4/2024</t>
  </si>
  <si>
    <t>Income:</t>
  </si>
  <si>
    <t>Budgeted</t>
  </si>
  <si>
    <t>Actual</t>
  </si>
  <si>
    <t>Dues Rate</t>
  </si>
  <si>
    <t>Special Assessment</t>
  </si>
  <si>
    <t>Total Income:</t>
  </si>
  <si>
    <t>&lt;==  101 lots (paid-in-full)</t>
  </si>
  <si>
    <t>Expenses:</t>
  </si>
  <si>
    <t>2024 Budgeted</t>
  </si>
  <si>
    <t>2024 Actual</t>
  </si>
  <si>
    <t>2024 Remaining</t>
  </si>
  <si>
    <t>Notes</t>
  </si>
  <si>
    <t>Electric</t>
  </si>
  <si>
    <t>Duke - Auto Draft</t>
  </si>
  <si>
    <t>Water</t>
  </si>
  <si>
    <t>City of Relaigh - Auto Draft</t>
  </si>
  <si>
    <t>Common Area Landscaping</t>
  </si>
  <si>
    <t>Terravista contract - billed</t>
  </si>
  <si>
    <t>Mulch for Pool</t>
  </si>
  <si>
    <t>(Part of Terravisa contract)</t>
  </si>
  <si>
    <t>2 yr contract 3% increase</t>
  </si>
  <si>
    <t>Planned Maintenance</t>
  </si>
  <si>
    <t>Lighting on steps? Other</t>
  </si>
  <si>
    <t>Unplanned Maintenance</t>
  </si>
  <si>
    <t>Pool Inspection pre-check</t>
  </si>
  <si>
    <t>Pool phone</t>
  </si>
  <si>
    <t>Southeast Telephone - Auto Draft</t>
  </si>
  <si>
    <t>New 3-yr Contract</t>
  </si>
  <si>
    <t>Pool contract</t>
  </si>
  <si>
    <t>Crystal Clear Swimming Pools (20 weeks open)</t>
  </si>
  <si>
    <t>Pool additional readings</t>
  </si>
  <si>
    <t>Committee - POSSIBLE SAVINGS</t>
  </si>
  <si>
    <t>Pool permits</t>
  </si>
  <si>
    <t>Permit &amp; backflow - mandatory</t>
  </si>
  <si>
    <t>Pool supplies, chemicals</t>
  </si>
  <si>
    <t>Billed by pool contractor</t>
  </si>
  <si>
    <t>Pool repairs &amp; Mandated Upgrades</t>
  </si>
  <si>
    <t>Water leak</t>
  </si>
  <si>
    <t>Pool keys</t>
  </si>
  <si>
    <t>Paid for year</t>
  </si>
  <si>
    <t>Accounting &amp; Taxes</t>
  </si>
  <si>
    <t>Possoble External Audit</t>
  </si>
  <si>
    <t>Legal (opinions/collections)</t>
  </si>
  <si>
    <t>Possible HOA Bylaws Update</t>
  </si>
  <si>
    <t>Insurance</t>
  </si>
  <si>
    <t>Mailings &amp; Flyers</t>
  </si>
  <si>
    <t>Postage &amp; PO Box</t>
  </si>
  <si>
    <t>PO Box Rental &amp; Postage - box rental increase</t>
  </si>
  <si>
    <t>Social Events</t>
  </si>
  <si>
    <t>Meeting On-Line fee</t>
  </si>
  <si>
    <t>Go To Meeting - $12 per month</t>
  </si>
  <si>
    <t>Pool Furniture</t>
  </si>
  <si>
    <t>Web Site (Domain Fee)</t>
  </si>
  <si>
    <t>Website domain-Scott Reston</t>
  </si>
  <si>
    <t>Banking Fees</t>
  </si>
  <si>
    <t>First Citizens Bank</t>
  </si>
  <si>
    <t>Total Expenses:</t>
  </si>
  <si>
    <t>Current Balance of Reserve Account</t>
  </si>
  <si>
    <t>Special Assessment Collected:</t>
  </si>
  <si>
    <t>Current Balance of Normal Checking Account</t>
  </si>
  <si>
    <t>Pool Replaster / Major Exp Fund</t>
  </si>
  <si>
    <t>2019 *</t>
  </si>
  <si>
    <t>2020 *</t>
  </si>
  <si>
    <t>2021 *</t>
  </si>
  <si>
    <t>Savings (end of 2023)</t>
  </si>
  <si>
    <t>2022 *</t>
  </si>
  <si>
    <t>Savings (end of 2022)</t>
  </si>
  <si>
    <t>2023 **</t>
  </si>
  <si>
    <t>Savings (end of 2021)</t>
  </si>
  <si>
    <t>Savings (end of 2020)</t>
  </si>
  <si>
    <t>Savings (end of 2019)</t>
  </si>
  <si>
    <t>Total:</t>
  </si>
  <si>
    <t>Savings (end of 2018)</t>
  </si>
  <si>
    <t>Goal:</t>
  </si>
  <si>
    <t>Savings (end of 2017)</t>
  </si>
  <si>
    <t>* includes fully paid assessment</t>
  </si>
  <si>
    <t>Savings (end of 2016)</t>
  </si>
  <si>
    <t>** include unspent Social budget &amp; fully paid accounts</t>
  </si>
  <si>
    <t>Savings (end of 2015)</t>
  </si>
  <si>
    <t>Savings (end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</si>
</sst>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 applyAlignment="1">
      <alignment wrapText="1"/>
    </xf>
    <xf numFmtId="49" fontId="3" fillId="0" borderId="2" xfId="2" applyNumberFormat="1" applyFont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43" fontId="4" fillId="0" borderId="2" xfId="2" applyFont="1" applyBorder="1"/>
    <xf numFmtId="43" fontId="4" fillId="0" borderId="0" xfId="2" applyFont="1" applyBorder="1"/>
    <xf numFmtId="0" fontId="3" fillId="0" borderId="2" xfId="0" applyFont="1" applyBorder="1" applyAlignment="1">
      <alignment horizontal="right" wrapText="1"/>
    </xf>
    <xf numFmtId="43" fontId="3" fillId="0" borderId="2" xfId="2" applyFont="1" applyBorder="1"/>
    <xf numFmtId="43" fontId="5" fillId="0" borderId="0" xfId="2" applyFont="1" applyBorder="1"/>
    <xf numFmtId="0" fontId="3" fillId="0" borderId="0" xfId="0" applyFont="1" applyAlignment="1">
      <alignment horizontal="right" wrapText="1"/>
    </xf>
    <xf numFmtId="43" fontId="4" fillId="0" borderId="0" xfId="2" applyFont="1"/>
    <xf numFmtId="0" fontId="3" fillId="0" borderId="3" xfId="0" applyFont="1" applyBorder="1" applyAlignment="1">
      <alignment wrapText="1"/>
    </xf>
    <xf numFmtId="43" fontId="3" fillId="0" borderId="4" xfId="2" applyFont="1" applyBorder="1" applyAlignment="1">
      <alignment horizontal="center" wrapText="1"/>
    </xf>
    <xf numFmtId="43" fontId="3" fillId="2" borderId="4" xfId="2" applyFont="1" applyFill="1" applyBorder="1" applyAlignment="1">
      <alignment horizontal="center" wrapText="1"/>
    </xf>
    <xf numFmtId="0" fontId="3" fillId="0" borderId="7" xfId="0" applyFont="1" applyBorder="1" applyAlignment="1">
      <alignment horizontal="right" wrapText="1"/>
    </xf>
    <xf numFmtId="43" fontId="3" fillId="0" borderId="7" xfId="2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3" fontId="4" fillId="0" borderId="9" xfId="2" applyFont="1" applyFill="1" applyBorder="1"/>
    <xf numFmtId="14" fontId="4" fillId="0" borderId="0" xfId="2" applyNumberFormat="1" applyFont="1" applyFill="1" applyBorder="1"/>
    <xf numFmtId="0" fontId="3" fillId="0" borderId="12" xfId="0" applyFont="1" applyBorder="1" applyAlignment="1">
      <alignment horizontal="right"/>
    </xf>
    <xf numFmtId="49" fontId="4" fillId="0" borderId="13" xfId="1" applyNumberFormat="1" applyFont="1" applyBorder="1" applyAlignment="1">
      <alignment horizontal="center"/>
    </xf>
    <xf numFmtId="43" fontId="6" fillId="0" borderId="9" xfId="2" applyFont="1" applyFill="1" applyBorder="1"/>
    <xf numFmtId="0" fontId="7" fillId="0" borderId="0" xfId="0" applyFont="1" applyAlignment="1">
      <alignment horizontal="right"/>
    </xf>
    <xf numFmtId="43" fontId="4" fillId="0" borderId="0" xfId="2" applyFont="1" applyFill="1" applyBorder="1"/>
    <xf numFmtId="0" fontId="7" fillId="0" borderId="0" xfId="0" applyFont="1" applyAlignment="1">
      <alignment horizontal="left"/>
    </xf>
    <xf numFmtId="43" fontId="4" fillId="0" borderId="9" xfId="2" applyFont="1" applyBorder="1"/>
    <xf numFmtId="49" fontId="4" fillId="0" borderId="0" xfId="2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0" xfId="0" quotePrefix="1" applyFont="1" applyAlignment="1">
      <alignment wrapText="1"/>
    </xf>
    <xf numFmtId="0" fontId="8" fillId="0" borderId="0" xfId="0" quotePrefix="1" applyFont="1" applyAlignment="1">
      <alignment horizontal="center" wrapText="1"/>
    </xf>
    <xf numFmtId="0" fontId="8" fillId="0" borderId="5" xfId="0" applyFont="1" applyBorder="1" applyAlignment="1">
      <alignment wrapText="1"/>
    </xf>
    <xf numFmtId="43" fontId="8" fillId="0" borderId="0" xfId="0" applyNumberFormat="1" applyFont="1"/>
    <xf numFmtId="43" fontId="8" fillId="0" borderId="0" xfId="0" applyNumberFormat="1" applyFont="1" applyAlignment="1">
      <alignment wrapText="1"/>
    </xf>
    <xf numFmtId="0" fontId="8" fillId="0" borderId="13" xfId="0" applyFont="1" applyBorder="1" applyAlignment="1">
      <alignment wrapText="1"/>
    </xf>
    <xf numFmtId="43" fontId="8" fillId="0" borderId="6" xfId="0" applyNumberFormat="1" applyFont="1" applyBorder="1"/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left" wrapText="1"/>
    </xf>
    <xf numFmtId="49" fontId="8" fillId="0" borderId="0" xfId="0" applyNumberFormat="1" applyFont="1"/>
    <xf numFmtId="43" fontId="5" fillId="0" borderId="2" xfId="1" applyFont="1" applyBorder="1"/>
    <xf numFmtId="0" fontId="9" fillId="0" borderId="1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43" fontId="8" fillId="0" borderId="2" xfId="1" applyFont="1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43" fontId="8" fillId="3" borderId="2" xfId="1" applyFont="1" applyFill="1" applyBorder="1"/>
    <xf numFmtId="0" fontId="8" fillId="2" borderId="16" xfId="0" applyFont="1" applyFill="1" applyBorder="1" applyAlignment="1">
      <alignment horizontal="center" wrapText="1"/>
    </xf>
    <xf numFmtId="0" fontId="8" fillId="2" borderId="17" xfId="0" applyFont="1" applyFill="1" applyBorder="1" applyAlignment="1">
      <alignment horizontal="center" wrapText="1"/>
    </xf>
    <xf numFmtId="0" fontId="10" fillId="0" borderId="16" xfId="0" quotePrefix="1" applyFont="1" applyBorder="1" applyAlignment="1">
      <alignment horizontal="center" wrapText="1"/>
    </xf>
    <xf numFmtId="0" fontId="10" fillId="0" borderId="17" xfId="0" quotePrefix="1" applyFont="1" applyBorder="1" applyAlignment="1">
      <alignment horizontal="center" wrapText="1"/>
    </xf>
    <xf numFmtId="43" fontId="8" fillId="2" borderId="2" xfId="1" applyFont="1" applyFill="1" applyBorder="1"/>
    <xf numFmtId="0" fontId="8" fillId="4" borderId="16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43" fontId="8" fillId="0" borderId="2" xfId="1" applyFont="1" applyFill="1" applyBorder="1"/>
    <xf numFmtId="0" fontId="10" fillId="0" borderId="16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43" fontId="9" fillId="0" borderId="7" xfId="0" applyNumberFormat="1" applyFont="1" applyBorder="1"/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43" fontId="9" fillId="0" borderId="10" xfId="1" applyFont="1" applyBorder="1" applyAlignment="1">
      <alignment horizontal="center" wrapText="1"/>
    </xf>
    <xf numFmtId="43" fontId="9" fillId="0" borderId="11" xfId="1" applyFont="1" applyBorder="1" applyAlignment="1">
      <alignment horizontal="center" wrapText="1"/>
    </xf>
    <xf numFmtId="43" fontId="8" fillId="0" borderId="6" xfId="1" applyFont="1" applyBorder="1" applyAlignment="1">
      <alignment horizontal="left" wrapText="1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right"/>
    </xf>
    <xf numFmtId="43" fontId="8" fillId="0" borderId="8" xfId="1" applyFont="1" applyBorder="1"/>
  </cellXfs>
  <cellStyles count="3">
    <cellStyle name="Comma" xfId="1" builtinId="3"/>
    <cellStyle name="Comma 2" xfId="2" xr:uid="{A22252B4-EB44-41A2-BC49-96CD11A1E4E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HMW%20HOA\Treasurer%202024\2024%20Itemized%20Budget%20&amp;%20Check%20Register%20%20-%20Current.xls" TargetMode="External"/><Relationship Id="rId1" Type="http://schemas.openxmlformats.org/officeDocument/2006/relationships/externalLinkPath" Target="HMW%20HOA/Treasurer%202024/2024%20Itemized%20Budget%20&amp;%20Check%20Register%20%20-%20Curr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"/>
      <sheetName val="Check Registe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B095-1CAF-428B-809F-76FC2007790D}">
  <dimension ref="A1:H51"/>
  <sheetViews>
    <sheetView tabSelected="1" workbookViewId="0">
      <selection activeCell="F3" sqref="F3"/>
    </sheetView>
  </sheetViews>
  <sheetFormatPr defaultRowHeight="14.4" x14ac:dyDescent="0.3"/>
  <cols>
    <col min="1" max="1" width="20.6640625" customWidth="1"/>
    <col min="2" max="2" width="13.5546875" customWidth="1"/>
    <col min="3" max="3" width="12.21875" customWidth="1"/>
    <col min="4" max="4" width="11.44140625" customWidth="1"/>
    <col min="6" max="6" width="31.5546875" customWidth="1"/>
  </cols>
  <sheetData>
    <row r="1" spans="1:8" ht="15.6" x14ac:dyDescent="0.3">
      <c r="A1" s="1" t="s">
        <v>0</v>
      </c>
      <c r="B1" s="1"/>
      <c r="C1" s="1"/>
      <c r="D1" s="1"/>
      <c r="E1" s="1"/>
      <c r="F1" s="32"/>
      <c r="G1" s="32"/>
      <c r="H1" s="32"/>
    </row>
    <row r="2" spans="1:8" ht="28.8" customHeight="1" x14ac:dyDescent="0.3">
      <c r="A2" s="2" t="s">
        <v>1</v>
      </c>
      <c r="B2" s="3"/>
      <c r="C2" s="3"/>
      <c r="D2" s="4"/>
      <c r="E2" s="33"/>
      <c r="F2" s="32"/>
      <c r="G2" s="32"/>
      <c r="H2" s="32"/>
    </row>
    <row r="3" spans="1:8" x14ac:dyDescent="0.3">
      <c r="A3" s="5" t="s">
        <v>2</v>
      </c>
      <c r="B3" s="6" t="s">
        <v>3</v>
      </c>
      <c r="C3" s="6" t="s">
        <v>4</v>
      </c>
      <c r="D3" s="7"/>
      <c r="E3" s="33"/>
      <c r="F3" s="32"/>
      <c r="G3" s="32"/>
      <c r="H3" s="32"/>
    </row>
    <row r="4" spans="1:8" x14ac:dyDescent="0.3">
      <c r="A4" s="34" t="s">
        <v>5</v>
      </c>
      <c r="B4" s="8">
        <v>263</v>
      </c>
      <c r="C4" s="8">
        <v>263</v>
      </c>
      <c r="D4" s="9"/>
      <c r="E4" s="35"/>
      <c r="F4" s="32"/>
      <c r="G4" s="32"/>
      <c r="H4" s="32"/>
    </row>
    <row r="5" spans="1:8" x14ac:dyDescent="0.3">
      <c r="A5" s="34" t="s">
        <v>6</v>
      </c>
      <c r="B5" s="8">
        <v>25</v>
      </c>
      <c r="C5" s="8">
        <v>25</v>
      </c>
      <c r="D5" s="9"/>
      <c r="E5" s="33"/>
      <c r="F5" s="32"/>
      <c r="G5" s="32"/>
      <c r="H5" s="32"/>
    </row>
    <row r="6" spans="1:8" x14ac:dyDescent="0.3">
      <c r="A6" s="10" t="s">
        <v>7</v>
      </c>
      <c r="B6" s="11">
        <f>((B4+B5)*115)</f>
        <v>33120</v>
      </c>
      <c r="C6" s="45">
        <v>30475.75</v>
      </c>
      <c r="D6" s="12"/>
      <c r="E6" s="36" t="s">
        <v>8</v>
      </c>
      <c r="F6" s="36"/>
      <c r="G6" s="32"/>
      <c r="H6" s="32"/>
    </row>
    <row r="7" spans="1:8" ht="15" thickBot="1" x14ac:dyDescent="0.35">
      <c r="A7" s="13"/>
      <c r="B7" s="14"/>
      <c r="C7" s="14"/>
      <c r="D7" s="14"/>
      <c r="E7" s="33"/>
      <c r="F7" s="32"/>
      <c r="G7" s="32"/>
      <c r="H7" s="32"/>
    </row>
    <row r="8" spans="1:8" ht="28.8" x14ac:dyDescent="0.3">
      <c r="A8" s="15" t="s">
        <v>9</v>
      </c>
      <c r="B8" s="16" t="s">
        <v>10</v>
      </c>
      <c r="C8" s="17" t="s">
        <v>11</v>
      </c>
      <c r="D8" s="16" t="s">
        <v>12</v>
      </c>
      <c r="E8" s="46" t="s">
        <v>13</v>
      </c>
      <c r="F8" s="47"/>
      <c r="G8" s="32"/>
      <c r="H8" s="32"/>
    </row>
    <row r="9" spans="1:8" x14ac:dyDescent="0.3">
      <c r="A9" s="37" t="s">
        <v>14</v>
      </c>
      <c r="B9" s="48">
        <v>2500</v>
      </c>
      <c r="C9" s="48">
        <v>1026.02</v>
      </c>
      <c r="D9" s="48">
        <f>B9-C9</f>
        <v>1473.98</v>
      </c>
      <c r="E9" s="49" t="s">
        <v>15</v>
      </c>
      <c r="F9" s="50"/>
      <c r="G9" s="38"/>
      <c r="H9" s="32"/>
    </row>
    <row r="10" spans="1:8" x14ac:dyDescent="0.3">
      <c r="A10" s="37" t="s">
        <v>16</v>
      </c>
      <c r="B10" s="48">
        <v>2000</v>
      </c>
      <c r="C10" s="48">
        <v>707.8</v>
      </c>
      <c r="D10" s="48">
        <f t="shared" ref="D10:D31" si="0">B10-C10</f>
        <v>1292.2</v>
      </c>
      <c r="E10" s="49" t="s">
        <v>17</v>
      </c>
      <c r="F10" s="50"/>
      <c r="G10" s="38"/>
      <c r="H10" s="32"/>
    </row>
    <row r="11" spans="1:8" ht="28.8" x14ac:dyDescent="0.3">
      <c r="A11" s="37" t="s">
        <v>18</v>
      </c>
      <c r="B11" s="51">
        <v>5000</v>
      </c>
      <c r="C11" s="48">
        <v>2190</v>
      </c>
      <c r="D11" s="48">
        <f t="shared" si="0"/>
        <v>2810</v>
      </c>
      <c r="E11" s="49" t="s">
        <v>19</v>
      </c>
      <c r="F11" s="50"/>
      <c r="G11" s="38"/>
      <c r="H11" s="32"/>
    </row>
    <row r="12" spans="1:8" x14ac:dyDescent="0.3">
      <c r="A12" s="37" t="s">
        <v>20</v>
      </c>
      <c r="B12" s="48">
        <v>0</v>
      </c>
      <c r="C12" s="48">
        <v>0</v>
      </c>
      <c r="D12" s="48">
        <f t="shared" si="0"/>
        <v>0</v>
      </c>
      <c r="E12" s="49" t="s">
        <v>21</v>
      </c>
      <c r="F12" s="50"/>
      <c r="G12" s="38" t="s">
        <v>22</v>
      </c>
      <c r="H12" s="32"/>
    </row>
    <row r="13" spans="1:8" x14ac:dyDescent="0.3">
      <c r="A13" s="37" t="s">
        <v>23</v>
      </c>
      <c r="B13" s="48">
        <v>500</v>
      </c>
      <c r="C13" s="48">
        <v>0</v>
      </c>
      <c r="D13" s="48">
        <f t="shared" si="0"/>
        <v>500</v>
      </c>
      <c r="E13" s="52" t="s">
        <v>24</v>
      </c>
      <c r="F13" s="53"/>
      <c r="G13" s="38"/>
      <c r="H13" s="32"/>
    </row>
    <row r="14" spans="1:8" ht="28.8" x14ac:dyDescent="0.3">
      <c r="A14" s="37" t="s">
        <v>25</v>
      </c>
      <c r="B14" s="51">
        <v>1500</v>
      </c>
      <c r="C14" s="48">
        <v>0</v>
      </c>
      <c r="D14" s="48">
        <f t="shared" si="0"/>
        <v>1500</v>
      </c>
      <c r="E14" s="52" t="s">
        <v>26</v>
      </c>
      <c r="F14" s="53"/>
      <c r="G14" s="38"/>
      <c r="H14" s="32"/>
    </row>
    <row r="15" spans="1:8" x14ac:dyDescent="0.3">
      <c r="A15" s="37" t="s">
        <v>27</v>
      </c>
      <c r="B15" s="51">
        <v>790</v>
      </c>
      <c r="C15" s="48">
        <v>648.04999999999995</v>
      </c>
      <c r="D15" s="48">
        <f t="shared" si="0"/>
        <v>141.95000000000005</v>
      </c>
      <c r="E15" s="49" t="s">
        <v>28</v>
      </c>
      <c r="F15" s="50"/>
      <c r="G15" s="38" t="s">
        <v>29</v>
      </c>
      <c r="H15" s="32"/>
    </row>
    <row r="16" spans="1:8" x14ac:dyDescent="0.3">
      <c r="A16" s="37" t="s">
        <v>30</v>
      </c>
      <c r="B16" s="51">
        <v>8000</v>
      </c>
      <c r="C16" s="48">
        <v>3390.71</v>
      </c>
      <c r="D16" s="48">
        <f t="shared" si="0"/>
        <v>4609.29</v>
      </c>
      <c r="E16" s="54" t="s">
        <v>31</v>
      </c>
      <c r="F16" s="55"/>
      <c r="G16" s="38"/>
      <c r="H16" s="32"/>
    </row>
    <row r="17" spans="1:8" x14ac:dyDescent="0.3">
      <c r="A17" s="37" t="s">
        <v>32</v>
      </c>
      <c r="B17" s="56">
        <v>2450</v>
      </c>
      <c r="C17" s="48">
        <v>0</v>
      </c>
      <c r="D17" s="48">
        <f t="shared" si="0"/>
        <v>2450</v>
      </c>
      <c r="E17" s="52" t="s">
        <v>33</v>
      </c>
      <c r="F17" s="53"/>
      <c r="G17" s="38"/>
      <c r="H17" s="32"/>
    </row>
    <row r="18" spans="1:8" x14ac:dyDescent="0.3">
      <c r="A18" s="37" t="s">
        <v>34</v>
      </c>
      <c r="B18" s="48">
        <v>700</v>
      </c>
      <c r="C18" s="48">
        <v>492.9</v>
      </c>
      <c r="D18" s="48">
        <f t="shared" si="0"/>
        <v>207.10000000000002</v>
      </c>
      <c r="E18" s="49" t="s">
        <v>35</v>
      </c>
      <c r="F18" s="50"/>
      <c r="G18" s="38"/>
      <c r="H18" s="32"/>
    </row>
    <row r="19" spans="1:8" x14ac:dyDescent="0.3">
      <c r="A19" s="37" t="s">
        <v>36</v>
      </c>
      <c r="B19" s="51">
        <v>2000</v>
      </c>
      <c r="C19" s="48">
        <v>605</v>
      </c>
      <c r="D19" s="48">
        <f t="shared" si="0"/>
        <v>1395</v>
      </c>
      <c r="E19" s="49" t="s">
        <v>37</v>
      </c>
      <c r="F19" s="50"/>
      <c r="G19" s="38"/>
      <c r="H19" s="32"/>
    </row>
    <row r="20" spans="1:8" ht="28.8" x14ac:dyDescent="0.3">
      <c r="A20" s="37" t="s">
        <v>38</v>
      </c>
      <c r="B20" s="51">
        <v>1000</v>
      </c>
      <c r="C20" s="48">
        <v>480</v>
      </c>
      <c r="D20" s="48">
        <f t="shared" si="0"/>
        <v>520</v>
      </c>
      <c r="E20" s="52" t="s">
        <v>39</v>
      </c>
      <c r="F20" s="53"/>
      <c r="G20" s="38"/>
      <c r="H20" s="32"/>
    </row>
    <row r="21" spans="1:8" x14ac:dyDescent="0.3">
      <c r="A21" s="37" t="s">
        <v>40</v>
      </c>
      <c r="B21" s="48">
        <v>1600</v>
      </c>
      <c r="C21" s="48">
        <v>1544.4</v>
      </c>
      <c r="D21" s="48">
        <f t="shared" si="0"/>
        <v>55.599999999999909</v>
      </c>
      <c r="E21" s="57" t="s">
        <v>41</v>
      </c>
      <c r="F21" s="58"/>
      <c r="G21" s="38"/>
      <c r="H21" s="32"/>
    </row>
    <row r="22" spans="1:8" x14ac:dyDescent="0.3">
      <c r="A22" s="37" t="s">
        <v>42</v>
      </c>
      <c r="B22" s="48">
        <v>500</v>
      </c>
      <c r="C22" s="48">
        <v>0</v>
      </c>
      <c r="D22" s="48">
        <f t="shared" si="0"/>
        <v>500</v>
      </c>
      <c r="E22" s="52" t="s">
        <v>43</v>
      </c>
      <c r="F22" s="53"/>
      <c r="G22" s="38"/>
      <c r="H22" s="32"/>
    </row>
    <row r="23" spans="1:8" ht="28.8" x14ac:dyDescent="0.3">
      <c r="A23" s="37" t="s">
        <v>44</v>
      </c>
      <c r="B23" s="51">
        <v>500</v>
      </c>
      <c r="C23" s="48">
        <v>150</v>
      </c>
      <c r="D23" s="48">
        <f t="shared" si="0"/>
        <v>350</v>
      </c>
      <c r="E23" s="52" t="s">
        <v>45</v>
      </c>
      <c r="F23" s="53"/>
      <c r="G23" s="38"/>
      <c r="H23" s="32"/>
    </row>
    <row r="24" spans="1:8" x14ac:dyDescent="0.3">
      <c r="A24" s="37" t="s">
        <v>46</v>
      </c>
      <c r="B24" s="48">
        <v>2600</v>
      </c>
      <c r="C24" s="48">
        <v>2103</v>
      </c>
      <c r="D24" s="48">
        <f t="shared" si="0"/>
        <v>497</v>
      </c>
      <c r="E24" s="57" t="s">
        <v>41</v>
      </c>
      <c r="F24" s="58"/>
      <c r="G24" s="38"/>
      <c r="H24" s="38"/>
    </row>
    <row r="25" spans="1:8" x14ac:dyDescent="0.3">
      <c r="A25" s="37" t="s">
        <v>47</v>
      </c>
      <c r="B25" s="51">
        <v>150</v>
      </c>
      <c r="C25" s="48">
        <v>0</v>
      </c>
      <c r="D25" s="48">
        <f t="shared" si="0"/>
        <v>150</v>
      </c>
      <c r="E25" s="49"/>
      <c r="F25" s="50"/>
      <c r="G25" s="38"/>
      <c r="H25" s="32"/>
    </row>
    <row r="26" spans="1:8" x14ac:dyDescent="0.3">
      <c r="A26" s="37" t="s">
        <v>48</v>
      </c>
      <c r="B26" s="48">
        <v>475</v>
      </c>
      <c r="C26" s="48">
        <v>232</v>
      </c>
      <c r="D26" s="48">
        <f t="shared" si="0"/>
        <v>243</v>
      </c>
      <c r="E26" s="52" t="s">
        <v>49</v>
      </c>
      <c r="F26" s="53"/>
      <c r="G26" s="38"/>
      <c r="H26" s="32"/>
    </row>
    <row r="27" spans="1:8" x14ac:dyDescent="0.3">
      <c r="A27" s="37" t="s">
        <v>50</v>
      </c>
      <c r="B27" s="51">
        <v>1000</v>
      </c>
      <c r="C27" s="48">
        <v>0</v>
      </c>
      <c r="D27" s="48">
        <f t="shared" si="0"/>
        <v>1000</v>
      </c>
      <c r="E27" s="49"/>
      <c r="F27" s="50"/>
      <c r="G27" s="38"/>
      <c r="H27" s="32"/>
    </row>
    <row r="28" spans="1:8" x14ac:dyDescent="0.3">
      <c r="A28" s="37" t="s">
        <v>51</v>
      </c>
      <c r="B28" s="59">
        <v>144</v>
      </c>
      <c r="C28" s="48">
        <v>144</v>
      </c>
      <c r="D28" s="48">
        <f t="shared" si="0"/>
        <v>0</v>
      </c>
      <c r="E28" s="57" t="s">
        <v>52</v>
      </c>
      <c r="F28" s="58"/>
      <c r="G28" s="38"/>
      <c r="H28" s="32"/>
    </row>
    <row r="29" spans="1:8" x14ac:dyDescent="0.3">
      <c r="A29" s="37" t="s">
        <v>53</v>
      </c>
      <c r="B29" s="51">
        <v>0</v>
      </c>
      <c r="C29" s="48">
        <v>363</v>
      </c>
      <c r="D29" s="48">
        <f t="shared" si="0"/>
        <v>-363</v>
      </c>
      <c r="E29" s="60"/>
      <c r="F29" s="61"/>
      <c r="G29" s="38"/>
      <c r="H29" s="32"/>
    </row>
    <row r="30" spans="1:8" x14ac:dyDescent="0.3">
      <c r="A30" s="37" t="s">
        <v>54</v>
      </c>
      <c r="B30" s="51">
        <v>18</v>
      </c>
      <c r="C30" s="48">
        <v>0</v>
      </c>
      <c r="D30" s="48">
        <f t="shared" si="0"/>
        <v>18</v>
      </c>
      <c r="E30" s="49" t="s">
        <v>55</v>
      </c>
      <c r="F30" s="50"/>
      <c r="G30" s="38"/>
      <c r="H30" s="32"/>
    </row>
    <row r="31" spans="1:8" x14ac:dyDescent="0.3">
      <c r="A31" s="33" t="s">
        <v>56</v>
      </c>
      <c r="B31" s="51">
        <v>36</v>
      </c>
      <c r="C31" s="48">
        <v>15</v>
      </c>
      <c r="D31" s="48">
        <f t="shared" si="0"/>
        <v>21</v>
      </c>
      <c r="E31" s="49" t="s">
        <v>57</v>
      </c>
      <c r="F31" s="50"/>
      <c r="G31" s="38"/>
      <c r="H31" s="32"/>
    </row>
    <row r="32" spans="1:8" ht="15" thickBot="1" x14ac:dyDescent="0.35">
      <c r="A32" s="18" t="s">
        <v>58</v>
      </c>
      <c r="B32" s="19">
        <f>SUM(B9:B31)</f>
        <v>33463</v>
      </c>
      <c r="C32" s="19">
        <f>SUM(C9:C31)</f>
        <v>14091.88</v>
      </c>
      <c r="D32" s="62">
        <f>B32-C32</f>
        <v>19371.120000000003</v>
      </c>
      <c r="E32" s="63"/>
      <c r="F32" s="64"/>
      <c r="G32" s="38"/>
      <c r="H32" s="32"/>
    </row>
    <row r="33" spans="1:8" x14ac:dyDescent="0.3">
      <c r="A33" s="13"/>
      <c r="B33" s="20"/>
      <c r="C33" s="9"/>
      <c r="D33" s="9"/>
      <c r="E33" s="39"/>
      <c r="F33" s="32"/>
      <c r="G33" s="32"/>
      <c r="H33" s="32"/>
    </row>
    <row r="34" spans="1:8" ht="15" thickBot="1" x14ac:dyDescent="0.35">
      <c r="A34" s="13"/>
      <c r="B34" s="20"/>
      <c r="C34" s="9"/>
      <c r="D34" s="9"/>
      <c r="E34" s="39"/>
      <c r="F34" s="32"/>
      <c r="G34" s="32"/>
      <c r="H34" s="32"/>
    </row>
    <row r="35" spans="1:8" ht="15" thickBot="1" x14ac:dyDescent="0.35">
      <c r="A35" s="21" t="s">
        <v>59</v>
      </c>
      <c r="B35" s="24"/>
      <c r="C35" s="22">
        <v>34810.400000000001</v>
      </c>
      <c r="D35" s="23"/>
      <c r="E35" s="65" t="s">
        <v>60</v>
      </c>
      <c r="F35" s="66"/>
      <c r="G35" s="32"/>
      <c r="H35" s="32"/>
    </row>
    <row r="36" spans="1:8" ht="15" thickBot="1" x14ac:dyDescent="0.35">
      <c r="A36" s="21" t="s">
        <v>61</v>
      </c>
      <c r="B36" s="24"/>
      <c r="C36" s="22">
        <v>738.41</v>
      </c>
      <c r="D36" s="23"/>
      <c r="E36" s="25">
        <v>2018</v>
      </c>
      <c r="F36" s="67">
        <v>2700</v>
      </c>
      <c r="G36" s="32"/>
      <c r="H36" s="32"/>
    </row>
    <row r="37" spans="1:8" ht="15" thickBot="1" x14ac:dyDescent="0.35">
      <c r="A37" s="68" t="s">
        <v>62</v>
      </c>
      <c r="B37" s="69"/>
      <c r="C37" s="26">
        <v>19150</v>
      </c>
      <c r="D37" s="23"/>
      <c r="E37" s="25" t="s">
        <v>63</v>
      </c>
      <c r="F37" s="67">
        <v>3025</v>
      </c>
      <c r="G37" s="38"/>
      <c r="H37" s="32"/>
    </row>
    <row r="38" spans="1:8" x14ac:dyDescent="0.3">
      <c r="A38" s="33"/>
      <c r="B38" s="9"/>
      <c r="C38" s="14"/>
      <c r="D38" s="14"/>
      <c r="E38" s="25" t="s">
        <v>64</v>
      </c>
      <c r="F38" s="67">
        <v>3500</v>
      </c>
      <c r="G38" s="32"/>
      <c r="H38" s="32"/>
    </row>
    <row r="39" spans="1:8" ht="15" thickBot="1" x14ac:dyDescent="0.35">
      <c r="A39" s="27"/>
      <c r="B39" s="27"/>
      <c r="C39" s="28"/>
      <c r="D39" s="9"/>
      <c r="E39" s="25" t="s">
        <v>65</v>
      </c>
      <c r="F39" s="67">
        <v>3025</v>
      </c>
      <c r="G39" s="38"/>
      <c r="H39" s="32"/>
    </row>
    <row r="40" spans="1:8" ht="15" thickBot="1" x14ac:dyDescent="0.35">
      <c r="A40" s="29" t="s">
        <v>66</v>
      </c>
      <c r="B40" s="22">
        <v>17784.650000000001</v>
      </c>
      <c r="C40" s="9"/>
      <c r="D40" s="32"/>
      <c r="E40" s="25" t="s">
        <v>67</v>
      </c>
      <c r="F40" s="67">
        <v>3200</v>
      </c>
      <c r="G40" s="32"/>
      <c r="H40" s="32"/>
    </row>
    <row r="41" spans="1:8" ht="15" thickBot="1" x14ac:dyDescent="0.35">
      <c r="A41" s="33" t="s">
        <v>68</v>
      </c>
      <c r="B41" s="30">
        <v>17109</v>
      </c>
      <c r="C41" s="9"/>
      <c r="D41" s="32"/>
      <c r="E41" s="25" t="s">
        <v>69</v>
      </c>
      <c r="F41" s="67">
        <v>3700</v>
      </c>
      <c r="G41" s="32"/>
      <c r="H41" s="32"/>
    </row>
    <row r="42" spans="1:8" ht="15" thickBot="1" x14ac:dyDescent="0.35">
      <c r="A42" s="33" t="s">
        <v>70</v>
      </c>
      <c r="B42" s="30">
        <v>16610.82</v>
      </c>
      <c r="C42" s="9"/>
      <c r="D42" s="32"/>
      <c r="E42" s="25">
        <v>2024</v>
      </c>
      <c r="F42" s="67"/>
      <c r="G42" s="32"/>
      <c r="H42" s="32"/>
    </row>
    <row r="43" spans="1:8" ht="15" thickBot="1" x14ac:dyDescent="0.35">
      <c r="A43" s="33" t="s">
        <v>71</v>
      </c>
      <c r="B43" s="30">
        <v>17235.669999999998</v>
      </c>
      <c r="C43" s="9"/>
      <c r="D43" s="32"/>
      <c r="E43" s="25">
        <v>2025</v>
      </c>
      <c r="F43" s="67"/>
      <c r="G43" s="32"/>
      <c r="H43" s="32"/>
    </row>
    <row r="44" spans="1:8" ht="15" thickBot="1" x14ac:dyDescent="0.35">
      <c r="A44" s="33" t="s">
        <v>72</v>
      </c>
      <c r="B44" s="30">
        <v>19955.349999999999</v>
      </c>
      <c r="C44" s="9"/>
      <c r="D44" s="32"/>
      <c r="E44" s="40" t="s">
        <v>73</v>
      </c>
      <c r="F44" s="41">
        <f>SUM(F36:F43)</f>
        <v>19150</v>
      </c>
      <c r="G44" s="32"/>
      <c r="H44" s="32"/>
    </row>
    <row r="45" spans="1:8" ht="15" thickBot="1" x14ac:dyDescent="0.35">
      <c r="A45" s="33" t="s">
        <v>74</v>
      </c>
      <c r="B45" s="30">
        <f>20183.14-2700</f>
        <v>17483.14</v>
      </c>
      <c r="C45" s="32"/>
      <c r="D45" s="32"/>
      <c r="E45" s="42" t="s">
        <v>75</v>
      </c>
      <c r="F45" s="70">
        <v>22000</v>
      </c>
      <c r="G45" s="32"/>
      <c r="H45" s="32"/>
    </row>
    <row r="46" spans="1:8" ht="15" thickBot="1" x14ac:dyDescent="0.35">
      <c r="A46" s="33" t="s">
        <v>76</v>
      </c>
      <c r="B46" s="30">
        <v>14361.28</v>
      </c>
      <c r="C46" s="32"/>
      <c r="D46" s="32"/>
      <c r="E46" s="43" t="s">
        <v>77</v>
      </c>
      <c r="F46" s="43"/>
      <c r="G46" s="32"/>
      <c r="H46" s="32"/>
    </row>
    <row r="47" spans="1:8" ht="15" thickBot="1" x14ac:dyDescent="0.35">
      <c r="A47" s="33" t="s">
        <v>78</v>
      </c>
      <c r="B47" s="30">
        <v>18442.150000000001</v>
      </c>
      <c r="C47" s="32"/>
      <c r="D47" s="32"/>
      <c r="E47" s="32" t="s">
        <v>79</v>
      </c>
      <c r="F47" s="32"/>
      <c r="G47" s="32"/>
      <c r="H47" s="32"/>
    </row>
    <row r="48" spans="1:8" ht="15" thickBot="1" x14ac:dyDescent="0.35">
      <c r="A48" s="33" t="s">
        <v>80</v>
      </c>
      <c r="B48" s="30">
        <v>14450.35</v>
      </c>
      <c r="C48" s="32"/>
      <c r="D48" s="32"/>
      <c r="E48" s="33"/>
      <c r="F48" s="32"/>
      <c r="G48" s="32"/>
      <c r="H48" s="32"/>
    </row>
    <row r="49" spans="1:8" ht="15" thickBot="1" x14ac:dyDescent="0.35">
      <c r="A49" s="33" t="s">
        <v>81</v>
      </c>
      <c r="B49" s="30">
        <v>11039.49</v>
      </c>
      <c r="C49" s="32"/>
      <c r="D49" s="31"/>
      <c r="E49" s="33"/>
      <c r="F49" s="32"/>
      <c r="G49" s="32"/>
      <c r="H49" s="32"/>
    </row>
    <row r="50" spans="1:8" x14ac:dyDescent="0.3">
      <c r="A50" s="33"/>
      <c r="B50" s="32"/>
      <c r="C50" s="32"/>
      <c r="D50" s="44"/>
      <c r="E50" s="33"/>
      <c r="F50" s="32"/>
      <c r="G50" s="32"/>
      <c r="H50" s="32"/>
    </row>
    <row r="51" spans="1:8" x14ac:dyDescent="0.3">
      <c r="A51" s="32"/>
      <c r="B51" s="32"/>
      <c r="C51" s="32"/>
      <c r="D51" s="32"/>
      <c r="E51" s="32"/>
      <c r="F51" s="32"/>
      <c r="G51" s="32"/>
      <c r="H51" s="32"/>
    </row>
  </sheetData>
  <mergeCells count="33">
    <mergeCell ref="A37:B37"/>
    <mergeCell ref="A39:B39"/>
    <mergeCell ref="E46:F46"/>
    <mergeCell ref="E30:F30"/>
    <mergeCell ref="E31:F31"/>
    <mergeCell ref="E32:F32"/>
    <mergeCell ref="A35:B35"/>
    <mergeCell ref="E35:F35"/>
    <mergeCell ref="A36:B36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A1:E1"/>
    <mergeCell ref="E6:F6"/>
    <mergeCell ref="E8:F8"/>
    <mergeCell ref="E9:F9"/>
    <mergeCell ref="E10:F10"/>
    <mergeCell ref="E11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Paeglow</dc:creator>
  <cp:lastModifiedBy>Bob Paeglow</cp:lastModifiedBy>
  <dcterms:created xsi:type="dcterms:W3CDTF">2024-08-05T03:22:23Z</dcterms:created>
  <dcterms:modified xsi:type="dcterms:W3CDTF">2024-08-05T03:28:13Z</dcterms:modified>
</cp:coreProperties>
</file>